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 - AFFAIRES\23201_ATHENA\09_PRO &amp; DCE\02_CCTP &amp; DPGF 2 ième version\LOT 01 _GROS-ŒUVRE\"/>
    </mc:Choice>
  </mc:AlternateContent>
  <xr:revisionPtr revIDLastSave="0" documentId="13_ncr:1_{8FC41ECB-0010-4E61-9CF4-15D6A87A8D20}" xr6:coauthVersionLast="47" xr6:coauthVersionMax="47" xr10:uidLastSave="{00000000-0000-0000-0000-000000000000}"/>
  <bookViews>
    <workbookView xWindow="1560" yWindow="1560" windowWidth="21600" windowHeight="12735" activeTab="1" xr2:uid="{00000000-000D-0000-FFFF-FFFF00000000}"/>
  </bookViews>
  <sheets>
    <sheet name="DPGF " sheetId="17" r:id="rId1"/>
    <sheet name="RECAPITULATION" sheetId="16" r:id="rId2"/>
  </sheets>
  <externalReferences>
    <externalReference r:id="rId3"/>
  </externalReferences>
  <definedNames>
    <definedName name="_Toc182164543" localSheetId="0">'DPGF '!$B$36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6" l="1"/>
  <c r="E11" i="16"/>
  <c r="E9" i="16"/>
  <c r="F40" i="17"/>
  <c r="F39" i="17"/>
  <c r="F34" i="17"/>
  <c r="F32" i="17"/>
  <c r="F29" i="17"/>
  <c r="F25" i="17"/>
  <c r="F21" i="17"/>
  <c r="F19" i="17"/>
  <c r="F17" i="17"/>
  <c r="F15" i="17"/>
  <c r="F12" i="17"/>
  <c r="F11" i="17"/>
  <c r="F7" i="17"/>
  <c r="F5" i="17"/>
  <c r="D7" i="17"/>
  <c r="D19" i="17"/>
  <c r="D15" i="17"/>
  <c r="D25" i="17"/>
  <c r="C13" i="16"/>
  <c r="C8" i="17"/>
  <c r="C9" i="17"/>
  <c r="C10" i="17"/>
  <c r="C11" i="16"/>
  <c r="C27" i="17"/>
  <c r="C26" i="17"/>
  <c r="D29" i="17"/>
  <c r="C9" i="16"/>
  <c r="B9" i="16"/>
</calcChain>
</file>

<file path=xl/sharedStrings.xml><?xml version="1.0" encoding="utf-8"?>
<sst xmlns="http://schemas.openxmlformats.org/spreadsheetml/2006/main" count="67" uniqueCount="51">
  <si>
    <t>Désignation des ouvrages</t>
  </si>
  <si>
    <t>Unités</t>
  </si>
  <si>
    <t>Quantités</t>
  </si>
  <si>
    <t>prix unit.</t>
  </si>
  <si>
    <t>prix total  HT</t>
  </si>
  <si>
    <t xml:space="preserve">ens </t>
  </si>
  <si>
    <t>PM</t>
  </si>
  <si>
    <t>CADRE DE DECOMPOSITION DU  PRIX  GLOBALE ET FORFAITAIRE</t>
  </si>
  <si>
    <t xml:space="preserve">TRAVAUX PREPARATOIRES </t>
  </si>
  <si>
    <t xml:space="preserve">ENS </t>
  </si>
  <si>
    <t xml:space="preserve">Total pos 1 </t>
  </si>
  <si>
    <t xml:space="preserve">Total pos 2 </t>
  </si>
  <si>
    <t>RECAPITULATION GENERALE</t>
  </si>
  <si>
    <t>DE LA DECOMPOSITION DU PRIX GLOBAL ET FORFAITAIRE</t>
  </si>
  <si>
    <t>€uros HT</t>
  </si>
  <si>
    <t>TOTAL GENERAL HORS TAXES</t>
  </si>
  <si>
    <t xml:space="preserve"> TVA  20%</t>
  </si>
  <si>
    <t xml:space="preserve">TOTAL GENERALTOUTES TAXES COMPRISES </t>
  </si>
  <si>
    <t xml:space="preserve">En toutes lettres : </t>
  </si>
  <si>
    <t>................................................................................................................................…</t>
  </si>
  <si>
    <t>...................................................................................................................................</t>
  </si>
  <si>
    <t>Document chiffré à ......................................., le ................................</t>
  </si>
  <si>
    <t>L'Entreprise</t>
  </si>
  <si>
    <t>« complété, lu et approuvé »</t>
  </si>
  <si>
    <t>(mention manuscrite)</t>
  </si>
  <si>
    <t>- cachet et signature -</t>
  </si>
  <si>
    <t>m2</t>
  </si>
  <si>
    <t>OPTION 1 : Remplacement dallage au sol des circulations par la pose  de briques en terre cuite_</t>
  </si>
  <si>
    <t xml:space="preserve">salle d'audience 114 </t>
  </si>
  <si>
    <t>salle d'audience 115</t>
  </si>
  <si>
    <t>hall d'entrée</t>
  </si>
  <si>
    <t>TRAVAUX DE REPRISE DES MURS  INTÉRIEURS  DÉGRADÉS   AU SOUS-SOL</t>
  </si>
  <si>
    <t xml:space="preserve">INSTALLATION DE CHANTIER </t>
  </si>
  <si>
    <t>DÉPOSE DES REVÊTEMENTS  DE  SOL</t>
  </si>
  <si>
    <t>DÉPOSE DES REVÊTEMENTS MURAUX EN TEXTILE</t>
  </si>
  <si>
    <t>OPTION 1 : REMPLACEMENT DALLAGE AU SOL DES CIRCULATIONS PAR LA POSE  DE BRIQUES EN TERRE CUITE_</t>
  </si>
  <si>
    <t xml:space="preserve"> DIVERS </t>
  </si>
  <si>
    <t>FORFAITISATION  DE  L'OFFRE</t>
  </si>
  <si>
    <t>ft</t>
  </si>
  <si>
    <t xml:space="preserve">Total pos 3 </t>
  </si>
  <si>
    <t xml:space="preserve">REPRISE PONCTUELLE DU DALLAGE  </t>
  </si>
  <si>
    <t>CARROTAGE DANS DALLAGE</t>
  </si>
  <si>
    <t xml:space="preserve">pce </t>
  </si>
  <si>
    <t>CARROTAGE DANS MURS PORTEURS</t>
  </si>
  <si>
    <t>TRAVAUX   DE REPRISE</t>
  </si>
  <si>
    <t xml:space="preserve"> ADAPATATION DES SOUPIRAUX POUR AMENEE d'AIR  FRAIS </t>
  </si>
  <si>
    <t xml:space="preserve">ECHAFAUDAGE   ROULANT </t>
  </si>
  <si>
    <t>En s</t>
  </si>
  <si>
    <t>LOT 01 DEMOLITION - GROS -OEUVRE</t>
  </si>
  <si>
    <t xml:space="preserve"> </t>
  </si>
  <si>
    <t xml:space="preserve">LOT 01  DEMOLITION _GROS ŒUVRE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</si>
</sst>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_-* #,##0\ [$€]_-;\-* #,##0\ [$€]_-;_-* &quot;-&quot;??\ [$€]_-;_-@_-"/>
    <numFmt numFmtId="166" formatCode="#,##0.00&quot; &quot;"/>
    <numFmt numFmtId="167" formatCode="#,##0.00[$€];[Red]\-#,##0.00[$€]"/>
    <numFmt numFmtId="168" formatCode="_-* #,##0.00\ _€_-;\-* #,##0.00\ _€_-;_-* &quot;-&quot;??\ _€_-;_-@_-"/>
    <numFmt numFmtId="169" formatCode="#,##0.00\ &quot;€&quot;"/>
    <numFmt numFmtId="170" formatCode="_-* #,##0\ [$€-40C]_-;\-* #,##0\ [$€-40C]_-;_-* &quot;-&quot;??\ [$€-40C]_-;_-@_-"/>
    <numFmt numFmtId="171" formatCode="#&quot;.&quot;"/>
    <numFmt numFmtId="172" formatCode="_-* #,##0.00\ [$€-40C]_-;\-* #,##0.00\ [$€-40C]_-;_-* &quot;-&quot;??\ [$€-40C]_-;_-@_-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b/>
      <u/>
      <sz val="10"/>
      <name val="Arial"/>
      <family val="2"/>
    </font>
    <font>
      <sz val="9"/>
      <name val="Times New Roman"/>
      <family val="1"/>
    </font>
    <font>
      <b/>
      <u/>
      <sz val="10.5"/>
      <color indexed="10"/>
      <name val="Times New Roman"/>
      <family val="1"/>
    </font>
    <font>
      <b/>
      <u/>
      <sz val="10"/>
      <color indexed="12"/>
      <name val="Times New Roman"/>
      <family val="1"/>
    </font>
    <font>
      <b/>
      <u/>
      <sz val="9.5"/>
      <color indexed="17"/>
      <name val="Times New Roman"/>
      <family val="1"/>
    </font>
    <font>
      <b/>
      <u/>
      <sz val="9"/>
      <name val="Times New Roman"/>
      <family val="1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0"/>
      <name val="Geneva"/>
    </font>
    <font>
      <b/>
      <sz val="9"/>
      <name val="Calibri"/>
      <family val="2"/>
      <scheme val="minor"/>
    </font>
    <font>
      <b/>
      <sz val="10"/>
      <name val="Arial Narrow"/>
      <family val="2"/>
    </font>
    <font>
      <b/>
      <sz val="8"/>
      <color theme="1"/>
      <name val="Calibri"/>
      <family val="2"/>
    </font>
    <font>
      <b/>
      <sz val="10"/>
      <color indexed="8"/>
      <name val="Arial Narrow"/>
      <family val="2"/>
    </font>
    <font>
      <sz val="9"/>
      <color indexed="8"/>
      <name val="Arial Narrow"/>
      <family val="2"/>
    </font>
    <font>
      <sz val="10"/>
      <name val="Arial Narrow"/>
      <family val="2"/>
    </font>
    <font>
      <sz val="10"/>
      <color indexed="8"/>
      <name val="Arial Narrow"/>
      <family val="2"/>
    </font>
    <font>
      <b/>
      <sz val="12"/>
      <color indexed="8"/>
      <name val="Arial Narrow"/>
      <family val="2"/>
    </font>
    <font>
      <sz val="10"/>
      <name val="MS Sans Serif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9"/>
      <name val="Arial Narrow"/>
      <family val="2"/>
    </font>
    <font>
      <sz val="12"/>
      <name val="Arial Narrow"/>
      <family val="2"/>
    </font>
    <font>
      <b/>
      <sz val="16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0"/>
      <name val="Arial Narrow"/>
      <family val="2"/>
    </font>
    <font>
      <b/>
      <u/>
      <sz val="10"/>
      <color theme="0"/>
      <name val="Arial Narrow"/>
      <family val="2"/>
    </font>
    <font>
      <sz val="10"/>
      <color theme="0"/>
      <name val="Arial Narrow"/>
      <family val="2"/>
    </font>
    <font>
      <sz val="11"/>
      <color theme="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8" fillId="0" borderId="0">
      <alignment horizontal="left" vertical="center"/>
    </xf>
    <xf numFmtId="0" fontId="7" fillId="0" borderId="0" applyBorder="0">
      <alignment horizontal="left" vertical="center"/>
    </xf>
    <xf numFmtId="0" fontId="7" fillId="0" borderId="0" applyFill="0" applyBorder="0">
      <alignment horizontal="left" vertical="center"/>
    </xf>
    <xf numFmtId="0" fontId="9" fillId="0" borderId="0">
      <alignment horizontal="left" vertical="center"/>
      <protection locked="0" hidden="1"/>
    </xf>
    <xf numFmtId="0" fontId="10" fillId="0" borderId="0" applyFill="0" applyBorder="0" applyProtection="0">
      <alignment horizontal="left" vertical="center"/>
      <protection locked="0" hidden="1"/>
    </xf>
    <xf numFmtId="0" fontId="11" fillId="0" borderId="0" applyFill="0" applyBorder="0" applyProtection="0">
      <alignment horizontal="left" vertical="center"/>
      <protection locked="0" hidden="1"/>
    </xf>
    <xf numFmtId="0" fontId="12" fillId="0" borderId="0" applyFill="0" applyProtection="0">
      <alignment horizontal="left"/>
    </xf>
    <xf numFmtId="166" fontId="2" fillId="0" borderId="4">
      <alignment horizontal="right" vertical="center"/>
    </xf>
    <xf numFmtId="0" fontId="6" fillId="0" borderId="0" applyBorder="0">
      <alignment horizontal="left" vertical="center" indent="6"/>
    </xf>
    <xf numFmtId="0" fontId="6" fillId="0" borderId="0" applyBorder="0">
      <alignment horizontal="left" vertical="center" indent="6"/>
    </xf>
    <xf numFmtId="0" fontId="15" fillId="0" borderId="0"/>
    <xf numFmtId="4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4" fillId="0" borderId="0"/>
  </cellStyleXfs>
  <cellXfs count="114">
    <xf numFmtId="0" fontId="0" fillId="0" borderId="0" xfId="0"/>
    <xf numFmtId="0" fontId="5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1" fontId="13" fillId="0" borderId="2" xfId="0" applyNumberFormat="1" applyFont="1" applyBorder="1" applyAlignment="1">
      <alignment horizontal="center" vertical="center"/>
    </xf>
    <xf numFmtId="165" fontId="13" fillId="0" borderId="2" xfId="1" applyNumberFormat="1" applyFont="1" applyBorder="1" applyAlignment="1">
      <alignment horizontal="right" vertical="center"/>
    </xf>
    <xf numFmtId="165" fontId="13" fillId="0" borderId="1" xfId="1" applyNumberFormat="1" applyFont="1" applyFill="1" applyBorder="1" applyAlignment="1">
      <alignment horizontal="right" vertical="center"/>
    </xf>
    <xf numFmtId="169" fontId="13" fillId="0" borderId="1" xfId="0" applyNumberFormat="1" applyFont="1" applyBorder="1" applyAlignment="1">
      <alignment horizontal="right" vertical="center"/>
    </xf>
    <xf numFmtId="165" fontId="13" fillId="0" borderId="0" xfId="0" applyNumberFormat="1" applyFont="1" applyAlignment="1">
      <alignment vertical="center"/>
    </xf>
    <xf numFmtId="170" fontId="5" fillId="0" borderId="0" xfId="0" applyNumberFormat="1" applyFont="1" applyAlignment="1">
      <alignment vertical="center"/>
    </xf>
    <xf numFmtId="0" fontId="13" fillId="0" borderId="2" xfId="0" applyFont="1" applyBorder="1" applyAlignment="1">
      <alignment horizontal="center" vertical="center"/>
    </xf>
    <xf numFmtId="169" fontId="4" fillId="0" borderId="2" xfId="0" applyNumberFormat="1" applyFont="1" applyBorder="1" applyAlignment="1">
      <alignment horizontal="right" vertical="center"/>
    </xf>
    <xf numFmtId="169" fontId="13" fillId="0" borderId="0" xfId="1" applyNumberFormat="1" applyFont="1" applyAlignment="1">
      <alignment horizontal="right" vertical="center"/>
    </xf>
    <xf numFmtId="44" fontId="13" fillId="0" borderId="2" xfId="0" applyNumberFormat="1" applyFont="1" applyBorder="1" applyAlignment="1">
      <alignment horizontal="center" vertical="center"/>
    </xf>
    <xf numFmtId="44" fontId="13" fillId="0" borderId="1" xfId="0" applyNumberFormat="1" applyFont="1" applyBorder="1" applyAlignment="1">
      <alignment horizontal="center" vertical="center"/>
    </xf>
    <xf numFmtId="44" fontId="13" fillId="0" borderId="0" xfId="0" applyNumberFormat="1" applyFont="1" applyAlignment="1">
      <alignment horizontal="center" vertical="center"/>
    </xf>
    <xf numFmtId="169" fontId="13" fillId="0" borderId="2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right" vertical="center"/>
    </xf>
    <xf numFmtId="0" fontId="14" fillId="0" borderId="3" xfId="0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7" fillId="0" borderId="0" xfId="0" applyFont="1" applyAlignment="1">
      <alignment horizontal="justify" vertical="justify" wrapText="1"/>
    </xf>
    <xf numFmtId="0" fontId="18" fillId="0" borderId="0" xfId="0" applyFont="1" applyAlignment="1">
      <alignment horizontal="left" vertical="center" wrapText="1"/>
    </xf>
    <xf numFmtId="165" fontId="13" fillId="0" borderId="2" xfId="1" applyNumberFormat="1" applyFont="1" applyFill="1" applyBorder="1" applyAlignment="1">
      <alignment horizontal="right" vertical="center"/>
    </xf>
    <xf numFmtId="2" fontId="5" fillId="0" borderId="2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center"/>
    </xf>
    <xf numFmtId="0" fontId="4" fillId="0" borderId="0" xfId="0" applyFont="1" applyAlignment="1">
      <alignment horizontal="right" vertical="justify" wrapText="1"/>
    </xf>
    <xf numFmtId="0" fontId="22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44" fontId="21" fillId="0" borderId="0" xfId="21" applyFont="1" applyAlignment="1">
      <alignment vertical="center"/>
    </xf>
    <xf numFmtId="4" fontId="21" fillId="0" borderId="0" xfId="17" applyNumberFormat="1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3" fillId="0" borderId="0" xfId="0" applyFont="1" applyAlignment="1">
      <alignment horizontal="center" vertical="justify"/>
    </xf>
    <xf numFmtId="0" fontId="21" fillId="0" borderId="0" xfId="22" applyFont="1" applyAlignment="1" applyProtection="1">
      <alignment vertical="center"/>
      <protection locked="0"/>
    </xf>
    <xf numFmtId="0" fontId="21" fillId="0" borderId="0" xfId="22" applyFont="1" applyAlignment="1" applyProtection="1">
      <alignment horizontal="centerContinuous" vertical="center"/>
      <protection locked="0"/>
    </xf>
    <xf numFmtId="171" fontId="21" fillId="0" borderId="0" xfId="22" applyNumberFormat="1" applyFont="1" applyAlignment="1" applyProtection="1">
      <alignment horizontal="centerContinuous" vertical="center"/>
      <protection locked="0"/>
    </xf>
    <xf numFmtId="0" fontId="25" fillId="0" borderId="0" xfId="22" applyFont="1" applyAlignment="1" applyProtection="1">
      <alignment horizontal="center" vertical="center"/>
      <protection locked="0"/>
    </xf>
    <xf numFmtId="0" fontId="26" fillId="0" borderId="0" xfId="0" applyFont="1" applyAlignment="1">
      <alignment horizontal="left" vertical="center"/>
    </xf>
    <xf numFmtId="44" fontId="27" fillId="0" borderId="0" xfId="21" applyFont="1" applyAlignment="1">
      <alignment vertical="center"/>
    </xf>
    <xf numFmtId="172" fontId="27" fillId="0" borderId="0" xfId="22" applyNumberFormat="1" applyFont="1" applyAlignment="1">
      <alignment vertical="center"/>
    </xf>
    <xf numFmtId="0" fontId="27" fillId="0" borderId="0" xfId="22" applyFont="1" applyAlignment="1">
      <alignment vertical="center"/>
    </xf>
    <xf numFmtId="0" fontId="25" fillId="0" borderId="0" xfId="22" applyFont="1" applyAlignment="1">
      <alignment horizontal="center" vertical="center"/>
    </xf>
    <xf numFmtId="0" fontId="26" fillId="0" borderId="0" xfId="0" applyFont="1" applyAlignment="1">
      <alignment horizontal="right" vertical="center"/>
    </xf>
    <xf numFmtId="172" fontId="27" fillId="0" borderId="0" xfId="17" applyNumberFormat="1" applyFont="1" applyFill="1" applyBorder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22" applyFont="1" applyAlignment="1">
      <alignment horizontal="left" vertical="center"/>
    </xf>
    <xf numFmtId="0" fontId="26" fillId="0" borderId="0" xfId="22" applyFont="1" applyAlignment="1">
      <alignment horizontal="center" vertical="center"/>
    </xf>
    <xf numFmtId="0" fontId="27" fillId="0" borderId="0" xfId="22" applyFont="1" applyAlignment="1">
      <alignment horizontal="left" vertical="center"/>
    </xf>
    <xf numFmtId="0" fontId="21" fillId="0" borderId="0" xfId="22" applyFont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22" applyFont="1" applyAlignment="1">
      <alignment horizontal="right" vertical="center"/>
    </xf>
    <xf numFmtId="4" fontId="27" fillId="0" borderId="0" xfId="22" applyNumberFormat="1" applyFont="1" applyAlignment="1">
      <alignment horizontal="center" vertical="center"/>
    </xf>
    <xf numFmtId="2" fontId="27" fillId="0" borderId="0" xfId="22" applyNumberFormat="1" applyFont="1" applyAlignment="1">
      <alignment vertical="center"/>
    </xf>
    <xf numFmtId="0" fontId="26" fillId="0" borderId="0" xfId="22" applyFont="1" applyAlignment="1">
      <alignment vertical="center"/>
    </xf>
    <xf numFmtId="0" fontId="3" fillId="0" borderId="0" xfId="22" applyFont="1" applyAlignment="1">
      <alignment horizontal="left" vertical="center"/>
    </xf>
    <xf numFmtId="0" fontId="3" fillId="0" borderId="0" xfId="22" applyFont="1" applyAlignment="1">
      <alignment vertical="center"/>
    </xf>
    <xf numFmtId="0" fontId="3" fillId="0" borderId="0" xfId="22" applyFont="1" applyAlignment="1" applyProtection="1">
      <alignment vertical="center"/>
      <protection locked="0"/>
    </xf>
    <xf numFmtId="171" fontId="3" fillId="0" borderId="0" xfId="22" applyNumberFormat="1" applyFont="1" applyAlignment="1" applyProtection="1">
      <alignment horizontal="center" vertical="center"/>
      <protection locked="0"/>
    </xf>
    <xf numFmtId="0" fontId="28" fillId="0" borderId="0" xfId="22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4" fontId="29" fillId="0" borderId="0" xfId="21" applyFont="1" applyBorder="1" applyAlignment="1">
      <alignment vertical="center"/>
    </xf>
    <xf numFmtId="4" fontId="29" fillId="0" borderId="0" xfId="17" applyNumberFormat="1" applyFont="1" applyBorder="1" applyAlignment="1">
      <alignment horizontal="center" vertical="center"/>
    </xf>
    <xf numFmtId="0" fontId="29" fillId="0" borderId="0" xfId="22" applyFont="1" applyAlignment="1" applyProtection="1">
      <alignment vertical="center"/>
      <protection locked="0"/>
    </xf>
    <xf numFmtId="0" fontId="5" fillId="0" borderId="0" xfId="22" applyFont="1" applyAlignment="1" applyProtection="1">
      <alignment horizontal="center" vertical="center"/>
      <protection locked="0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left" vertical="center"/>
    </xf>
    <xf numFmtId="44" fontId="21" fillId="0" borderId="0" xfId="21" applyFont="1" applyBorder="1" applyAlignment="1">
      <alignment vertical="center"/>
    </xf>
    <xf numFmtId="0" fontId="13" fillId="0" borderId="2" xfId="0" applyFont="1" applyBorder="1" applyAlignment="1">
      <alignment vertical="center" wrapText="1"/>
    </xf>
    <xf numFmtId="169" fontId="13" fillId="0" borderId="1" xfId="1" applyNumberFormat="1" applyFont="1" applyBorder="1" applyAlignment="1">
      <alignment horizontal="right" vertical="center"/>
    </xf>
    <xf numFmtId="0" fontId="20" fillId="0" borderId="7" xfId="0" applyFont="1" applyBorder="1" applyAlignment="1">
      <alignment vertical="center"/>
    </xf>
    <xf numFmtId="0" fontId="21" fillId="0" borderId="7" xfId="0" applyFont="1" applyBorder="1" applyAlignment="1">
      <alignment vertical="center"/>
    </xf>
    <xf numFmtId="0" fontId="14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20" fillId="0" borderId="1" xfId="0" applyFont="1" applyBorder="1" applyAlignment="1">
      <alignment vertical="center"/>
    </xf>
    <xf numFmtId="0" fontId="20" fillId="0" borderId="2" xfId="0" applyFont="1" applyBorder="1" applyAlignment="1">
      <alignment vertical="center"/>
    </xf>
    <xf numFmtId="0" fontId="21" fillId="0" borderId="2" xfId="0" applyFont="1" applyBorder="1" applyAlignment="1">
      <alignment vertical="center"/>
    </xf>
    <xf numFmtId="0" fontId="22" fillId="0" borderId="2" xfId="0" applyFont="1" applyBorder="1" applyAlignment="1">
      <alignment vertical="center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right" vertical="center" wrapText="1"/>
    </xf>
    <xf numFmtId="0" fontId="20" fillId="0" borderId="5" xfId="0" applyFont="1" applyBorder="1" applyAlignment="1">
      <alignment vertical="center"/>
    </xf>
    <xf numFmtId="0" fontId="4" fillId="0" borderId="1" xfId="0" applyFont="1" applyBorder="1" applyAlignment="1">
      <alignment horizontal="right" vertical="justify" wrapText="1"/>
    </xf>
    <xf numFmtId="0" fontId="5" fillId="0" borderId="1" xfId="0" applyFont="1" applyBorder="1" applyAlignment="1">
      <alignment vertical="center"/>
    </xf>
    <xf numFmtId="0" fontId="33" fillId="2" borderId="0" xfId="22" applyFont="1" applyFill="1" applyAlignment="1" applyProtection="1">
      <alignment vertical="center"/>
      <protection locked="0"/>
    </xf>
    <xf numFmtId="0" fontId="34" fillId="2" borderId="0" xfId="22" applyFont="1" applyFill="1" applyAlignment="1">
      <alignment horizontal="right" vertical="center"/>
    </xf>
    <xf numFmtId="0" fontId="35" fillId="2" borderId="0" xfId="0" applyFont="1" applyFill="1" applyAlignment="1">
      <alignment horizontal="left" vertical="center"/>
    </xf>
    <xf numFmtId="0" fontId="35" fillId="2" borderId="0" xfId="22" applyFont="1" applyFill="1" applyAlignment="1">
      <alignment horizontal="right" vertical="center"/>
    </xf>
    <xf numFmtId="172" fontId="35" fillId="2" borderId="0" xfId="22" applyNumberFormat="1" applyFont="1" applyFill="1" applyAlignment="1">
      <alignment vertical="center"/>
    </xf>
    <xf numFmtId="0" fontId="35" fillId="2" borderId="0" xfId="22" applyFont="1" applyFill="1" applyAlignment="1">
      <alignment vertical="center"/>
    </xf>
    <xf numFmtId="0" fontId="34" fillId="2" borderId="0" xfId="22" applyFont="1" applyFill="1" applyAlignment="1" applyProtection="1">
      <alignment vertical="center"/>
      <protection locked="0"/>
    </xf>
    <xf numFmtId="0" fontId="34" fillId="2" borderId="0" xfId="22" applyFont="1" applyFill="1" applyAlignment="1">
      <alignment vertical="center"/>
    </xf>
    <xf numFmtId="2" fontId="35" fillId="2" borderId="0" xfId="22" applyNumberFormat="1" applyFont="1" applyFill="1" applyAlignment="1">
      <alignment vertical="center"/>
    </xf>
    <xf numFmtId="0" fontId="17" fillId="0" borderId="1" xfId="0" applyFont="1" applyBorder="1" applyAlignment="1">
      <alignment horizontal="justify" vertical="justify" wrapText="1"/>
    </xf>
    <xf numFmtId="1" fontId="14" fillId="0" borderId="11" xfId="0" applyNumberFormat="1" applyFont="1" applyBorder="1" applyAlignment="1">
      <alignment horizontal="center" vertical="center" wrapText="1"/>
    </xf>
    <xf numFmtId="44" fontId="14" fillId="0" borderId="11" xfId="0" applyNumberFormat="1" applyFont="1" applyBorder="1" applyAlignment="1">
      <alignment horizontal="center" vertical="center" wrapText="1"/>
    </xf>
    <xf numFmtId="165" fontId="16" fillId="0" borderId="11" xfId="1" applyNumberFormat="1" applyFont="1" applyBorder="1" applyAlignment="1">
      <alignment horizontal="center" vertical="center" wrapText="1"/>
    </xf>
    <xf numFmtId="169" fontId="16" fillId="0" borderId="6" xfId="1" applyNumberFormat="1" applyFont="1" applyBorder="1" applyAlignment="1">
      <alignment horizontal="center" vertical="center" wrapText="1"/>
    </xf>
    <xf numFmtId="169" fontId="4" fillId="0" borderId="2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30" fillId="2" borderId="0" xfId="0" applyFont="1" applyFill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31" fillId="2" borderId="0" xfId="0" applyFont="1" applyFill="1" applyAlignment="1">
      <alignment horizontal="left" vertical="center" wrapText="1"/>
    </xf>
    <xf numFmtId="0" fontId="32" fillId="2" borderId="0" xfId="22" applyFont="1" applyFill="1" applyAlignment="1" applyProtection="1">
      <alignment horizontal="center" vertical="center"/>
      <protection locked="0"/>
    </xf>
    <xf numFmtId="0" fontId="30" fillId="2" borderId="8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32" fillId="2" borderId="0" xfId="22" applyFont="1" applyFill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169" fontId="22" fillId="0" borderId="10" xfId="0" applyNumberFormat="1" applyFont="1" applyBorder="1" applyAlignment="1">
      <alignment vertical="center"/>
    </xf>
  </cellXfs>
  <cellStyles count="23">
    <cellStyle name="Article" xfId="3" xr:uid="{00000000-0005-0000-0000-000000000000}"/>
    <cellStyle name="Euro" xfId="1" xr:uid="{00000000-0005-0000-0000-000001000000}"/>
    <cellStyle name="Euro 2" xfId="15" xr:uid="{8798DC5A-2098-464D-9F12-12B2BCE6710D}"/>
    <cellStyle name="Milliers 2" xfId="17" xr:uid="{FDF1C534-860A-4A98-A437-94C56327B939}"/>
    <cellStyle name="Milliers 3" xfId="14" xr:uid="{BA51A1E3-4409-46AB-A44D-7A6708CCD347}"/>
    <cellStyle name="Monétaire" xfId="21" builtinId="4"/>
    <cellStyle name="Monétaire 2" xfId="18" xr:uid="{FC55280C-79DA-4890-8D87-CB2F107D0C9B}"/>
    <cellStyle name="Monétaire 3" xfId="19" xr:uid="{11072B05-5F81-4913-8E28-E18DD26E0EC6}"/>
    <cellStyle name="Monétaire 4" xfId="20" xr:uid="{2FE41C62-6AFC-4AC4-97F8-BC3ABDEC37C6}"/>
    <cellStyle name="Normal" xfId="0" builtinId="0"/>
    <cellStyle name="Normal 2" xfId="2" xr:uid="{00000000-0005-0000-0000-000004000000}"/>
    <cellStyle name="Normal 2 2" xfId="16" xr:uid="{C0268ACA-7EF5-4ED8-99DD-562D364F7873}"/>
    <cellStyle name="Normal 3" xfId="13" xr:uid="{6125E7D0-B874-410F-98C4-E3FBB9BF111B}"/>
    <cellStyle name="Normal_RECAP" xfId="22" xr:uid="{DBD719AC-5049-4301-B690-A1A535578247}"/>
    <cellStyle name="T1" xfId="4" xr:uid="{00000000-0005-0000-0000-000008000000}"/>
    <cellStyle name="T2" xfId="5" xr:uid="{00000000-0005-0000-0000-000009000000}"/>
    <cellStyle name="Titre 1" xfId="6" xr:uid="{00000000-0005-0000-0000-00000A000000}"/>
    <cellStyle name="Titre 2" xfId="7" xr:uid="{00000000-0005-0000-0000-00000B000000}"/>
    <cellStyle name="Titre 3" xfId="8" xr:uid="{00000000-0005-0000-0000-00000C000000}"/>
    <cellStyle name="Titre 4" xfId="9" xr:uid="{00000000-0005-0000-0000-00000D000000}"/>
    <cellStyle name="tnb" xfId="10" xr:uid="{00000000-0005-0000-0000-00000E000000}"/>
    <cellStyle name="Ttxt" xfId="11" xr:uid="{00000000-0005-0000-0000-00000F000000}"/>
    <cellStyle name="Ttxt2" xfId="12" xr:uid="{00000000-0005-0000-0000-000010000000}"/>
  </cellStyles>
  <dxfs count="0"/>
  <tableStyles count="0" defaultTableStyle="TableStyleMedium9" defaultPivotStyle="PivotStyleLight16"/>
  <colors>
    <mruColors>
      <color rgb="FFFFFF00"/>
      <color rgb="FFFFFF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01%20-%20AFFAIRES\16157_CUS%20HABITAT%20CITE%20DOLLFUS\06_PRO%20DCE\03_DPGF\DPGF%20REV%2002\DPGF%20Rev%2002\VEROU%2098%20LGTS%20DOLLFUS%20-%20DPGF%20LOT%2002%20DESAMIANTAGE-R&#233;v2.xlsx" TargetMode="External"/><Relationship Id="rId1" Type="http://schemas.openxmlformats.org/officeDocument/2006/relationships/externalLinkPath" Target="/01%20-%20AFFAIRES/16157_CUS%20HABITAT%20CITE%20DOLLFUS/06_PRO%20DCE/03_DPGF/DPGF%20REV%2002/DPGF%20Rev%2002/VEROU%2098%20LGTS%20DOLLFUS%20-%20DPGF%20LOT%2002%20DESAMIANTAGE-R&#233;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adre Q"/>
      <sheetName val="RECAP"/>
    </sheetNames>
    <sheetDataSet>
      <sheetData sheetId="0">
        <row r="8">
          <cell r="A8">
            <v>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81007-D553-4D30-ACFD-2D79B6E68F52}">
  <dimension ref="A1:I71"/>
  <sheetViews>
    <sheetView view="pageLayout" topLeftCell="A23" zoomScaleNormal="100" workbookViewId="0">
      <selection activeCell="D43" sqref="D43"/>
    </sheetView>
  </sheetViews>
  <sheetFormatPr baseColWidth="10" defaultRowHeight="11.25"/>
  <cols>
    <col min="1" max="1" width="4.7109375" style="20" customWidth="1"/>
    <col min="2" max="2" width="47.5703125" style="5" customWidth="1"/>
    <col min="3" max="3" width="6.140625" style="12" customWidth="1"/>
    <col min="4" max="4" width="8.7109375" style="17" bestFit="1" customWidth="1"/>
    <col min="5" max="5" width="9" style="7" customWidth="1"/>
    <col min="6" max="6" width="13.42578125" style="14" customWidth="1"/>
    <col min="7" max="7" width="7.85546875" style="3" customWidth="1"/>
    <col min="8" max="8" width="7.7109375" style="3" bestFit="1" customWidth="1"/>
    <col min="9" max="16384" width="11.42578125" style="3"/>
  </cols>
  <sheetData>
    <row r="1" spans="1:9" s="1" customFormat="1" ht="21">
      <c r="A1" s="104" t="s">
        <v>50</v>
      </c>
      <c r="B1" s="104"/>
      <c r="C1" s="104"/>
      <c r="D1" s="104"/>
      <c r="E1" s="104"/>
      <c r="F1" s="104"/>
      <c r="G1" s="10"/>
      <c r="H1" s="10"/>
      <c r="I1" s="11"/>
    </row>
    <row r="2" spans="1:9" ht="12">
      <c r="A2" s="105" t="s">
        <v>0</v>
      </c>
      <c r="B2" s="106"/>
      <c r="C2" s="98" t="s">
        <v>1</v>
      </c>
      <c r="D2" s="99" t="s">
        <v>2</v>
      </c>
      <c r="E2" s="100" t="s">
        <v>3</v>
      </c>
      <c r="F2" s="101" t="s">
        <v>4</v>
      </c>
    </row>
    <row r="3" spans="1:9" ht="12.75">
      <c r="A3" s="107" t="s">
        <v>7</v>
      </c>
      <c r="B3" s="107"/>
      <c r="D3" s="6"/>
      <c r="E3" s="8"/>
      <c r="F3" s="9"/>
    </row>
    <row r="4" spans="1:9" s="1" customFormat="1" ht="15.75">
      <c r="A4" s="97">
        <v>1</v>
      </c>
      <c r="B4" s="23" t="s">
        <v>8</v>
      </c>
      <c r="C4" s="2"/>
      <c r="D4" s="6"/>
      <c r="E4" s="8"/>
      <c r="F4" s="9"/>
      <c r="G4" s="10"/>
      <c r="H4" s="10"/>
      <c r="I4" s="11"/>
    </row>
    <row r="5" spans="1:9" s="1" customFormat="1" ht="15.75">
      <c r="A5" s="19">
        <v>1.1000000000000001</v>
      </c>
      <c r="B5" s="77" t="s">
        <v>32</v>
      </c>
      <c r="C5" s="2" t="s">
        <v>9</v>
      </c>
      <c r="D5" s="6">
        <v>1</v>
      </c>
      <c r="E5" s="8"/>
      <c r="F5" s="9">
        <f>E5*D5</f>
        <v>0</v>
      </c>
      <c r="G5" s="10"/>
      <c r="H5" s="10"/>
      <c r="I5" s="11"/>
    </row>
    <row r="6" spans="1:9" s="1" customFormat="1" ht="15.75">
      <c r="A6" s="19"/>
      <c r="B6" s="78"/>
      <c r="C6" s="2"/>
      <c r="D6" s="6"/>
      <c r="E6" s="25"/>
      <c r="F6" s="18"/>
      <c r="G6" s="10"/>
      <c r="H6" s="10"/>
      <c r="I6" s="11"/>
    </row>
    <row r="7" spans="1:9" s="1" customFormat="1" ht="15.75">
      <c r="A7" s="19">
        <v>1.2</v>
      </c>
      <c r="B7" s="83" t="s">
        <v>49</v>
      </c>
      <c r="C7" s="12" t="s">
        <v>26</v>
      </c>
      <c r="D7" s="6">
        <f>C8+C9+C10</f>
        <v>900</v>
      </c>
      <c r="E7" s="25"/>
      <c r="F7" s="9">
        <f>E7*D7</f>
        <v>0</v>
      </c>
      <c r="G7" s="10"/>
      <c r="H7" s="10"/>
      <c r="I7" s="11"/>
    </row>
    <row r="8" spans="1:9" s="1" customFormat="1" ht="15.75">
      <c r="A8" s="19"/>
      <c r="B8" s="84" t="s">
        <v>28</v>
      </c>
      <c r="C8" s="6">
        <f>54*8</f>
        <v>432</v>
      </c>
      <c r="D8" s="6"/>
      <c r="E8" s="25"/>
      <c r="F8" s="18"/>
      <c r="G8" s="10"/>
      <c r="H8" s="10"/>
      <c r="I8" s="11"/>
    </row>
    <row r="9" spans="1:9" s="1" customFormat="1" ht="15.75">
      <c r="A9" s="19"/>
      <c r="B9" s="84" t="s">
        <v>29</v>
      </c>
      <c r="C9" s="6">
        <f>43*8</f>
        <v>344</v>
      </c>
      <c r="D9" s="6"/>
      <c r="E9" s="25"/>
      <c r="F9" s="18"/>
      <c r="G9" s="10"/>
      <c r="H9" s="10"/>
      <c r="I9" s="11"/>
    </row>
    <row r="10" spans="1:9" s="1" customFormat="1" ht="15.75">
      <c r="A10" s="19"/>
      <c r="B10" s="84" t="s">
        <v>30</v>
      </c>
      <c r="C10" s="12">
        <f>31*4</f>
        <v>124</v>
      </c>
      <c r="D10" s="6"/>
      <c r="E10" s="25"/>
      <c r="F10" s="18"/>
      <c r="G10" s="10"/>
      <c r="H10" s="10"/>
      <c r="I10" s="11"/>
    </row>
    <row r="11" spans="1:9" s="1" customFormat="1" ht="16.5" thickBot="1">
      <c r="A11" s="19"/>
      <c r="B11" s="83" t="s">
        <v>46</v>
      </c>
      <c r="C11" s="2" t="s">
        <v>47</v>
      </c>
      <c r="D11" s="6">
        <v>1</v>
      </c>
      <c r="E11" s="25"/>
      <c r="F11" s="9">
        <f>E11*D11</f>
        <v>0</v>
      </c>
      <c r="G11" s="10"/>
      <c r="H11" s="10"/>
      <c r="I11" s="11"/>
    </row>
    <row r="12" spans="1:9" s="29" customFormat="1" ht="15" thickTop="1" thickBot="1">
      <c r="A12" s="27"/>
      <c r="B12" s="28" t="s">
        <v>10</v>
      </c>
      <c r="C12" s="75"/>
      <c r="D12" s="75"/>
      <c r="E12" s="76"/>
      <c r="F12" s="113">
        <f>F11+F7+F5</f>
        <v>0</v>
      </c>
    </row>
    <row r="13" spans="1:9" s="1" customFormat="1" ht="15.75">
      <c r="A13" s="97">
        <v>2</v>
      </c>
      <c r="B13" s="23" t="s">
        <v>44</v>
      </c>
      <c r="C13" s="2"/>
      <c r="D13" s="15"/>
      <c r="E13" s="26"/>
      <c r="F13" s="13"/>
      <c r="G13" s="10"/>
      <c r="H13" s="10"/>
      <c r="I13" s="11"/>
    </row>
    <row r="14" spans="1:9" s="1" customFormat="1" ht="15.75">
      <c r="A14" s="19"/>
      <c r="B14" s="23"/>
      <c r="C14" s="2"/>
      <c r="D14" s="15"/>
      <c r="E14" s="26"/>
      <c r="F14" s="13"/>
      <c r="G14" s="10"/>
      <c r="H14" s="10"/>
      <c r="I14" s="11"/>
    </row>
    <row r="15" spans="1:9" s="1" customFormat="1" ht="22.5">
      <c r="A15" s="19">
        <v>2.1</v>
      </c>
      <c r="B15" s="22" t="s">
        <v>31</v>
      </c>
      <c r="C15" s="2" t="s">
        <v>26</v>
      </c>
      <c r="D15" s="6">
        <f>89*2*1.2</f>
        <v>213.6</v>
      </c>
      <c r="E15" s="26"/>
      <c r="F15" s="9">
        <f>E15*D15</f>
        <v>0</v>
      </c>
      <c r="G15" s="10"/>
      <c r="H15" s="10"/>
      <c r="I15" s="11"/>
    </row>
    <row r="16" spans="1:9" s="1" customFormat="1" ht="15.75">
      <c r="A16" s="19"/>
      <c r="B16" s="22"/>
      <c r="C16" s="2"/>
      <c r="D16" s="6"/>
      <c r="E16" s="26"/>
      <c r="F16" s="13"/>
      <c r="G16" s="10"/>
      <c r="H16" s="10"/>
      <c r="I16" s="11"/>
    </row>
    <row r="17" spans="1:9" s="1" customFormat="1" ht="15.75">
      <c r="A17" s="19">
        <v>2.2000000000000002</v>
      </c>
      <c r="B17" s="22" t="s">
        <v>40</v>
      </c>
      <c r="C17" s="2" t="s">
        <v>26</v>
      </c>
      <c r="D17" s="6">
        <v>45</v>
      </c>
      <c r="E17" s="26"/>
      <c r="F17" s="9">
        <f>E17*D17</f>
        <v>0</v>
      </c>
      <c r="G17" s="10"/>
      <c r="H17" s="10"/>
      <c r="I17" s="11"/>
    </row>
    <row r="18" spans="1:9" s="1" customFormat="1" ht="15.75">
      <c r="A18" s="19"/>
      <c r="B18" s="22"/>
      <c r="C18" s="2"/>
      <c r="D18" s="6"/>
      <c r="E18" s="26"/>
      <c r="F18" s="13"/>
      <c r="G18" s="10"/>
      <c r="H18" s="10"/>
      <c r="I18" s="11"/>
    </row>
    <row r="19" spans="1:9" s="1" customFormat="1" ht="15.75">
      <c r="A19" s="19">
        <v>2.2999999999999998</v>
      </c>
      <c r="B19" s="22" t="s">
        <v>41</v>
      </c>
      <c r="C19" s="2" t="s">
        <v>42</v>
      </c>
      <c r="D19" s="6">
        <f>28</f>
        <v>28</v>
      </c>
      <c r="E19" s="26"/>
      <c r="F19" s="9">
        <f>E19*D19</f>
        <v>0</v>
      </c>
      <c r="G19" s="10"/>
      <c r="H19" s="10"/>
      <c r="I19" s="11"/>
    </row>
    <row r="20" spans="1:9" s="1" customFormat="1" ht="15.75">
      <c r="A20" s="19"/>
      <c r="B20" s="22"/>
      <c r="C20" s="2"/>
      <c r="D20" s="6"/>
      <c r="E20" s="26"/>
      <c r="F20" s="13"/>
      <c r="G20" s="10"/>
      <c r="H20" s="10"/>
      <c r="I20" s="11"/>
    </row>
    <row r="21" spans="1:9" s="1" customFormat="1" ht="15.75">
      <c r="A21" s="19">
        <v>2.4</v>
      </c>
      <c r="B21" s="22" t="s">
        <v>43</v>
      </c>
      <c r="C21" s="2" t="s">
        <v>42</v>
      </c>
      <c r="D21" s="6">
        <v>7</v>
      </c>
      <c r="E21" s="26"/>
      <c r="F21" s="9">
        <f>E21*D21</f>
        <v>0</v>
      </c>
      <c r="G21" s="10"/>
      <c r="H21" s="10"/>
      <c r="I21" s="11"/>
    </row>
    <row r="22" spans="1:9" s="1" customFormat="1" ht="15.75">
      <c r="A22" s="19"/>
      <c r="B22" s="22"/>
      <c r="C22" s="2"/>
      <c r="D22" s="6"/>
      <c r="E22" s="26"/>
      <c r="F22" s="13"/>
      <c r="G22" s="10"/>
      <c r="H22" s="10"/>
      <c r="I22" s="11"/>
    </row>
    <row r="23" spans="1:9" s="1" customFormat="1" ht="15.75">
      <c r="A23" s="19">
        <v>2.5</v>
      </c>
      <c r="B23" s="22" t="s">
        <v>45</v>
      </c>
      <c r="C23" s="2" t="s">
        <v>5</v>
      </c>
      <c r="D23" s="6">
        <v>8</v>
      </c>
      <c r="E23" s="26"/>
      <c r="F23" s="102" t="s">
        <v>6</v>
      </c>
      <c r="G23" s="10"/>
      <c r="H23" s="10"/>
      <c r="I23" s="11"/>
    </row>
    <row r="24" spans="1:9" s="1" customFormat="1" ht="15.75">
      <c r="A24" s="19"/>
      <c r="B24" s="22"/>
      <c r="C24" s="2"/>
      <c r="D24" s="6"/>
      <c r="E24" s="26"/>
      <c r="F24" s="13"/>
      <c r="G24" s="10"/>
      <c r="H24" s="10"/>
      <c r="I24" s="11"/>
    </row>
    <row r="25" spans="1:9" s="1" customFormat="1" ht="15.75">
      <c r="A25" s="19">
        <v>2.6</v>
      </c>
      <c r="B25" s="22" t="s">
        <v>34</v>
      </c>
      <c r="C25" s="2" t="s">
        <v>26</v>
      </c>
      <c r="D25" s="6">
        <f>C26+C27</f>
        <v>408.1</v>
      </c>
      <c r="E25" s="26"/>
      <c r="F25" s="9">
        <f>E25*D25</f>
        <v>0</v>
      </c>
      <c r="G25" s="10"/>
      <c r="H25" s="10"/>
      <c r="I25" s="11"/>
    </row>
    <row r="26" spans="1:9" s="1" customFormat="1" ht="15.75">
      <c r="A26" s="19"/>
      <c r="B26" s="84" t="s">
        <v>28</v>
      </c>
      <c r="C26" s="21">
        <f>87+36+59+42</f>
        <v>224</v>
      </c>
      <c r="D26" s="6"/>
      <c r="E26" s="25"/>
      <c r="F26" s="18"/>
      <c r="G26" s="10"/>
      <c r="H26" s="10"/>
      <c r="I26" s="11"/>
    </row>
    <row r="27" spans="1:9" s="1" customFormat="1" ht="15.75">
      <c r="A27" s="19"/>
      <c r="B27" s="84" t="s">
        <v>29</v>
      </c>
      <c r="C27" s="21">
        <f>(43*4.7)-18</f>
        <v>184.1</v>
      </c>
      <c r="D27" s="6"/>
      <c r="E27" s="25"/>
      <c r="F27" s="18"/>
      <c r="G27" s="10"/>
      <c r="H27" s="10"/>
      <c r="I27" s="11"/>
    </row>
    <row r="28" spans="1:9" s="1" customFormat="1" ht="15.75">
      <c r="A28" s="19"/>
      <c r="B28" s="2"/>
      <c r="C28" s="87"/>
      <c r="D28" s="15"/>
      <c r="E28" s="26"/>
      <c r="F28" s="13"/>
      <c r="G28" s="10"/>
      <c r="H28" s="10"/>
      <c r="I28" s="11"/>
    </row>
    <row r="29" spans="1:9" s="1" customFormat="1" ht="15.75">
      <c r="A29" s="19">
        <v>2.7</v>
      </c>
      <c r="B29" s="22" t="s">
        <v>33</v>
      </c>
      <c r="C29" s="2" t="s">
        <v>26</v>
      </c>
      <c r="D29" s="6">
        <f>C30+C31</f>
        <v>186</v>
      </c>
      <c r="E29" s="26"/>
      <c r="F29" s="9">
        <f>E29*D29</f>
        <v>0</v>
      </c>
      <c r="G29" s="10"/>
      <c r="H29" s="10"/>
      <c r="I29" s="11"/>
    </row>
    <row r="30" spans="1:9" s="1" customFormat="1" ht="15.75">
      <c r="A30" s="19"/>
      <c r="B30" s="84" t="s">
        <v>28</v>
      </c>
      <c r="C30" s="2">
        <v>97</v>
      </c>
      <c r="D30" s="6"/>
      <c r="E30" s="26"/>
      <c r="F30" s="13"/>
      <c r="G30" s="10"/>
      <c r="H30" s="10"/>
      <c r="I30" s="11"/>
    </row>
    <row r="31" spans="1:9" s="1" customFormat="1" ht="16.5" thickBot="1">
      <c r="A31" s="19"/>
      <c r="B31" s="84" t="s">
        <v>29</v>
      </c>
      <c r="C31" s="2">
        <v>89</v>
      </c>
      <c r="D31" s="6"/>
      <c r="E31" s="26"/>
      <c r="F31" s="13"/>
      <c r="G31" s="10"/>
      <c r="H31" s="10"/>
      <c r="I31" s="11"/>
    </row>
    <row r="32" spans="1:9" s="1" customFormat="1" ht="17.25" thickTop="1" thickBot="1">
      <c r="A32" s="19"/>
      <c r="B32" s="86" t="s">
        <v>11</v>
      </c>
      <c r="C32" s="85"/>
      <c r="D32" s="75"/>
      <c r="E32" s="76"/>
      <c r="F32" s="113">
        <f>F29+F25+F21+F19+F17+F15</f>
        <v>0</v>
      </c>
      <c r="G32" s="10"/>
      <c r="H32" s="10"/>
      <c r="I32" s="11"/>
    </row>
    <row r="33" spans="1:9" s="1" customFormat="1" ht="15.75">
      <c r="A33" s="19"/>
      <c r="B33" s="28"/>
      <c r="C33" s="79"/>
      <c r="D33" s="80"/>
      <c r="E33" s="81"/>
      <c r="F33" s="82"/>
      <c r="G33" s="10"/>
      <c r="H33" s="10"/>
      <c r="I33" s="11"/>
    </row>
    <row r="34" spans="1:9" s="1" customFormat="1" ht="22.5">
      <c r="A34" s="19">
        <v>2.8</v>
      </c>
      <c r="B34" s="22" t="s">
        <v>35</v>
      </c>
      <c r="C34" s="2" t="s">
        <v>26</v>
      </c>
      <c r="D34" s="6">
        <v>225</v>
      </c>
      <c r="E34" s="26"/>
      <c r="F34" s="9">
        <f>E34*D34</f>
        <v>0</v>
      </c>
      <c r="G34" s="10"/>
      <c r="H34" s="10"/>
      <c r="I34" s="11"/>
    </row>
    <row r="35" spans="1:9" s="29" customFormat="1" ht="15.75">
      <c r="A35" s="27"/>
      <c r="B35" s="24"/>
      <c r="C35" s="2"/>
      <c r="D35" s="6"/>
      <c r="E35" s="26"/>
      <c r="F35" s="13"/>
    </row>
    <row r="36" spans="1:9" ht="12.75">
      <c r="A36" s="27"/>
      <c r="B36" s="24"/>
      <c r="C36" s="2"/>
      <c r="D36" s="6"/>
      <c r="F36" s="74"/>
    </row>
    <row r="37" spans="1:9" ht="12.75">
      <c r="A37" s="97">
        <v>3</v>
      </c>
      <c r="B37" s="23" t="s">
        <v>36</v>
      </c>
      <c r="C37" s="2"/>
      <c r="D37" s="6"/>
      <c r="F37" s="74"/>
    </row>
    <row r="38" spans="1:9" ht="12.75">
      <c r="A38" s="27"/>
      <c r="C38" s="2"/>
      <c r="D38" s="6"/>
      <c r="F38" s="74"/>
    </row>
    <row r="39" spans="1:9" ht="13.5" thickBot="1">
      <c r="A39" s="19">
        <v>3.1</v>
      </c>
      <c r="B39" s="24" t="s">
        <v>37</v>
      </c>
      <c r="C39" s="2" t="s">
        <v>38</v>
      </c>
      <c r="D39" s="6">
        <v>1</v>
      </c>
      <c r="F39" s="13">
        <f>E39*D39</f>
        <v>0</v>
      </c>
    </row>
    <row r="40" spans="1:9" ht="15" thickTop="1" thickBot="1">
      <c r="A40" s="27"/>
      <c r="B40" s="86" t="s">
        <v>39</v>
      </c>
      <c r="C40" s="85"/>
      <c r="D40" s="75"/>
      <c r="E40" s="76"/>
      <c r="F40" s="113">
        <f>F39+F34</f>
        <v>0</v>
      </c>
    </row>
    <row r="41" spans="1:9" ht="12.75">
      <c r="A41" s="27"/>
      <c r="B41" s="4"/>
      <c r="C41" s="2"/>
      <c r="D41" s="6"/>
      <c r="F41" s="74"/>
    </row>
    <row r="42" spans="1:9" ht="12.75">
      <c r="A42" s="27"/>
      <c r="B42" s="4"/>
      <c r="C42" s="2"/>
      <c r="D42" s="6"/>
      <c r="F42" s="74"/>
    </row>
    <row r="43" spans="1:9" ht="12.75">
      <c r="A43" s="27"/>
      <c r="B43" s="4"/>
      <c r="D43" s="16"/>
      <c r="F43" s="74"/>
    </row>
    <row r="44" spans="1:9">
      <c r="B44" s="4"/>
      <c r="D44" s="16"/>
      <c r="F44" s="74"/>
    </row>
    <row r="45" spans="1:9">
      <c r="B45" s="4"/>
      <c r="D45" s="16"/>
      <c r="F45" s="74"/>
    </row>
    <row r="46" spans="1:9">
      <c r="B46" s="4"/>
      <c r="D46" s="16"/>
      <c r="F46" s="74"/>
    </row>
    <row r="47" spans="1:9">
      <c r="B47" s="4"/>
      <c r="D47" s="16"/>
      <c r="F47" s="74"/>
    </row>
    <row r="48" spans="1:9">
      <c r="B48" s="4"/>
      <c r="D48" s="16"/>
      <c r="F48" s="74"/>
    </row>
    <row r="49" spans="2:6">
      <c r="B49" s="4"/>
      <c r="D49" s="16"/>
      <c r="F49" s="74"/>
    </row>
    <row r="50" spans="2:6">
      <c r="B50" s="4"/>
      <c r="D50" s="16"/>
      <c r="F50" s="74"/>
    </row>
    <row r="51" spans="2:6">
      <c r="B51" s="4"/>
      <c r="D51" s="16"/>
      <c r="F51" s="74"/>
    </row>
    <row r="52" spans="2:6">
      <c r="B52" s="4"/>
      <c r="D52" s="16"/>
      <c r="F52" s="74"/>
    </row>
    <row r="53" spans="2:6">
      <c r="B53" s="4"/>
      <c r="D53" s="16"/>
      <c r="F53" s="74"/>
    </row>
    <row r="54" spans="2:6">
      <c r="B54" s="4"/>
      <c r="D54" s="16"/>
      <c r="F54" s="74"/>
    </row>
    <row r="55" spans="2:6">
      <c r="B55" s="4"/>
      <c r="D55" s="16"/>
      <c r="F55" s="74"/>
    </row>
    <row r="56" spans="2:6">
      <c r="B56" s="4"/>
      <c r="D56" s="16"/>
      <c r="F56" s="74"/>
    </row>
    <row r="57" spans="2:6">
      <c r="B57" s="4"/>
      <c r="D57" s="16"/>
      <c r="F57" s="74"/>
    </row>
    <row r="58" spans="2:6">
      <c r="B58" s="4"/>
      <c r="D58" s="16"/>
      <c r="F58" s="74"/>
    </row>
    <row r="59" spans="2:6">
      <c r="B59" s="4"/>
      <c r="D59" s="16"/>
      <c r="F59" s="74"/>
    </row>
    <row r="60" spans="2:6">
      <c r="B60" s="4"/>
      <c r="D60" s="16"/>
      <c r="F60" s="74"/>
    </row>
    <row r="61" spans="2:6">
      <c r="B61" s="4"/>
      <c r="D61" s="16"/>
      <c r="F61" s="74"/>
    </row>
    <row r="62" spans="2:6">
      <c r="B62" s="4"/>
      <c r="D62" s="16"/>
      <c r="F62" s="74"/>
    </row>
    <row r="63" spans="2:6">
      <c r="B63" s="4"/>
      <c r="D63" s="16"/>
      <c r="F63" s="74"/>
    </row>
    <row r="64" spans="2:6">
      <c r="B64" s="4"/>
      <c r="D64" s="16"/>
      <c r="F64" s="74"/>
    </row>
    <row r="65" spans="1:6">
      <c r="B65" s="4"/>
      <c r="D65" s="16"/>
      <c r="F65" s="74"/>
    </row>
    <row r="66" spans="1:6">
      <c r="B66" s="4"/>
      <c r="D66" s="16"/>
      <c r="F66" s="74"/>
    </row>
    <row r="67" spans="1:6">
      <c r="B67" s="4"/>
      <c r="D67" s="16"/>
      <c r="F67" s="74"/>
    </row>
    <row r="68" spans="1:6">
      <c r="B68" s="4"/>
      <c r="D68" s="16"/>
      <c r="F68" s="74"/>
    </row>
    <row r="69" spans="1:6">
      <c r="A69" s="30"/>
      <c r="B69" s="73"/>
      <c r="D69" s="16"/>
      <c r="F69" s="74"/>
    </row>
    <row r="70" spans="1:6">
      <c r="A70" s="30"/>
      <c r="B70" s="73"/>
      <c r="D70" s="16"/>
      <c r="F70" s="74"/>
    </row>
    <row r="71" spans="1:6">
      <c r="A71" s="30"/>
      <c r="B71" s="73"/>
      <c r="D71" s="16"/>
      <c r="F71" s="74"/>
    </row>
  </sheetData>
  <mergeCells count="3">
    <mergeCell ref="A1:F1"/>
    <mergeCell ref="A2:B2"/>
    <mergeCell ref="A3:B3"/>
  </mergeCells>
  <pageMargins left="0.7" right="0.7" top="0.75" bottom="0.75" header="0.3" footer="0.3"/>
  <pageSetup paperSize="9" scale="97" orientation="portrait" verticalDpi="1200" r:id="rId1"/>
  <headerFooter>
    <oddHeader>&amp;L&amp;8MISE EN ACCESSIBILITE ET  RENOVATION DES SALLES D'AUDIENCE ET DU HALL D'ENTREE  
AU TRIBUNAL JUDICIAIRE DE MULHOUSE SITE ATHENA
44 AVENUE ROBERT SCHUMAN  68100 MULHOUSE&amp;R&amp;8PRO &amp; DCE Indice 1
LOT 01  DEMOLITION GROS_OEUVRE</oddHeader>
    <oddFooter>&amp;L&amp;8RANGUIDAN SCHMITT architectes urbanistes
7 rue du Général castelnau 67450 Mundolsheim&amp;R&amp;P/&amp;N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E47C5-6B78-427F-B568-4F500DAA7837}">
  <dimension ref="A1:G46"/>
  <sheetViews>
    <sheetView tabSelected="1" view="pageLayout" zoomScaleNormal="100" zoomScaleSheetLayoutView="100" workbookViewId="0">
      <selection activeCell="D10" sqref="D10"/>
    </sheetView>
  </sheetViews>
  <sheetFormatPr baseColWidth="10" defaultColWidth="10.7109375" defaultRowHeight="12.75"/>
  <cols>
    <col min="1" max="1" width="2" style="31" customWidth="1"/>
    <col min="2" max="2" width="8.140625" style="32" customWidth="1"/>
    <col min="3" max="3" width="52" style="33" customWidth="1"/>
    <col min="4" max="4" width="7.5703125" style="34" customWidth="1"/>
    <col min="5" max="5" width="14" style="35" customWidth="1"/>
    <col min="6" max="16384" width="10.7109375" style="36"/>
  </cols>
  <sheetData>
    <row r="1" spans="1:6" ht="21" customHeight="1"/>
    <row r="2" spans="1:6" ht="12.75" customHeight="1"/>
    <row r="3" spans="1:6" s="29" customFormat="1" ht="18.75" customHeight="1">
      <c r="A3" s="109" t="s">
        <v>48</v>
      </c>
      <c r="B3" s="110"/>
      <c r="C3" s="110"/>
      <c r="D3" s="110"/>
      <c r="E3" s="110"/>
      <c r="F3" s="110"/>
    </row>
    <row r="4" spans="1:6" s="29" customFormat="1" ht="15.75">
      <c r="A4" s="37"/>
      <c r="B4" s="37"/>
      <c r="C4" s="37"/>
      <c r="D4" s="37"/>
      <c r="E4" s="37"/>
    </row>
    <row r="5" spans="1:6" ht="21" customHeight="1">
      <c r="A5" s="108" t="s">
        <v>12</v>
      </c>
      <c r="B5" s="108"/>
      <c r="C5" s="108"/>
      <c r="D5" s="108"/>
      <c r="E5" s="108"/>
      <c r="F5" s="108"/>
    </row>
    <row r="6" spans="1:6">
      <c r="A6" s="88"/>
      <c r="B6" s="111"/>
      <c r="C6" s="111"/>
      <c r="D6" s="111"/>
      <c r="E6" s="111"/>
      <c r="F6" s="111"/>
    </row>
    <row r="7" spans="1:6" ht="21" customHeight="1">
      <c r="A7" s="108" t="s">
        <v>13</v>
      </c>
      <c r="B7" s="108"/>
      <c r="C7" s="108"/>
      <c r="D7" s="108"/>
      <c r="E7" s="108"/>
      <c r="F7" s="108"/>
    </row>
    <row r="8" spans="1:6">
      <c r="A8" s="38"/>
      <c r="B8" s="39"/>
      <c r="C8" s="40"/>
      <c r="D8" s="39"/>
      <c r="E8" s="39"/>
    </row>
    <row r="9" spans="1:6" ht="16.5">
      <c r="B9" s="41">
        <f>'[1]Cadre Q'!A8</f>
        <v>1</v>
      </c>
      <c r="C9" s="42" t="str">
        <f>'DPGF '!B4</f>
        <v xml:space="preserve">TRAVAUX PREPARATOIRES </v>
      </c>
      <c r="D9" s="43"/>
      <c r="E9" s="44">
        <f>'DPGF '!F12</f>
        <v>0</v>
      </c>
      <c r="F9" s="45" t="s">
        <v>14</v>
      </c>
    </row>
    <row r="10" spans="1:6" ht="16.5">
      <c r="A10" s="38"/>
      <c r="B10" s="46"/>
      <c r="C10" s="47"/>
      <c r="D10" s="43"/>
      <c r="E10" s="48"/>
      <c r="F10" s="49"/>
    </row>
    <row r="11" spans="1:6" ht="16.5">
      <c r="A11" s="38"/>
      <c r="B11" s="46">
        <v>2</v>
      </c>
      <c r="C11" s="50" t="str">
        <f>'DPGF '!B13</f>
        <v>TRAVAUX   DE REPRISE</v>
      </c>
      <c r="D11" s="43"/>
      <c r="E11" s="44">
        <f>'DPGF '!F32</f>
        <v>0</v>
      </c>
      <c r="F11" s="45" t="s">
        <v>14</v>
      </c>
    </row>
    <row r="12" spans="1:6" ht="16.5">
      <c r="A12" s="38"/>
      <c r="B12" s="46"/>
      <c r="C12" s="50"/>
      <c r="D12" s="43"/>
      <c r="E12" s="44"/>
      <c r="F12" s="49"/>
    </row>
    <row r="13" spans="1:6" ht="16.5">
      <c r="A13" s="38"/>
      <c r="B13" s="46">
        <v>3</v>
      </c>
      <c r="C13" s="50" t="str">
        <f>'DPGF '!B39</f>
        <v>FORFAITISATION  DE  L'OFFRE</v>
      </c>
      <c r="D13" s="43"/>
      <c r="E13" s="44">
        <f>'DPGF '!F40</f>
        <v>0</v>
      </c>
      <c r="F13" s="45" t="s">
        <v>14</v>
      </c>
    </row>
    <row r="14" spans="1:6" ht="16.5">
      <c r="A14" s="38"/>
      <c r="B14" s="46"/>
      <c r="C14" s="50"/>
      <c r="D14" s="43"/>
      <c r="E14" s="44"/>
      <c r="F14" s="45"/>
    </row>
    <row r="15" spans="1:6" ht="16.5">
      <c r="A15" s="38"/>
      <c r="B15" s="46"/>
      <c r="C15" s="50"/>
      <c r="D15" s="43"/>
      <c r="E15" s="44"/>
      <c r="F15" s="45"/>
    </row>
    <row r="16" spans="1:6" ht="16.5">
      <c r="A16" s="38"/>
      <c r="B16" s="46"/>
      <c r="C16" s="50"/>
      <c r="D16" s="43"/>
      <c r="E16" s="44"/>
      <c r="F16" s="45"/>
    </row>
    <row r="17" spans="1:7" ht="16.5">
      <c r="A17" s="38"/>
      <c r="B17" s="46"/>
      <c r="C17" s="50"/>
      <c r="D17" s="43"/>
      <c r="E17" s="44"/>
      <c r="F17" s="45"/>
    </row>
    <row r="18" spans="1:7" ht="16.5">
      <c r="A18" s="38"/>
      <c r="B18" s="46"/>
      <c r="C18" s="50"/>
      <c r="D18" s="43"/>
      <c r="E18" s="44"/>
      <c r="F18" s="45"/>
    </row>
    <row r="19" spans="1:7" ht="16.5">
      <c r="A19" s="38"/>
      <c r="B19" s="46"/>
      <c r="C19" s="50"/>
      <c r="D19" s="43"/>
      <c r="E19" s="44"/>
      <c r="F19" s="45"/>
    </row>
    <row r="20" spans="1:7" ht="16.5">
      <c r="A20" s="38"/>
      <c r="B20" s="51"/>
      <c r="C20" s="50"/>
      <c r="D20" s="52"/>
      <c r="E20" s="44"/>
      <c r="F20" s="45"/>
      <c r="G20" s="49"/>
    </row>
    <row r="21" spans="1:7" ht="21" customHeight="1">
      <c r="A21" s="94"/>
      <c r="B21" s="89"/>
      <c r="C21" s="90"/>
      <c r="D21" s="91" t="s">
        <v>15</v>
      </c>
      <c r="E21" s="92"/>
      <c r="F21" s="93" t="s">
        <v>14</v>
      </c>
    </row>
    <row r="22" spans="1:7" ht="16.5">
      <c r="A22" s="38"/>
      <c r="B22" s="53"/>
      <c r="C22" s="54"/>
      <c r="D22" s="55"/>
      <c r="E22" s="45"/>
      <c r="F22" s="45"/>
    </row>
    <row r="23" spans="1:7" ht="16.5">
      <c r="A23" s="38"/>
      <c r="B23" s="53"/>
      <c r="C23" s="54"/>
      <c r="D23" s="55" t="s">
        <v>16</v>
      </c>
      <c r="E23" s="56"/>
      <c r="F23" s="45" t="s">
        <v>14</v>
      </c>
    </row>
    <row r="24" spans="1:7" ht="16.5">
      <c r="A24" s="38"/>
      <c r="B24" s="53"/>
      <c r="C24" s="54"/>
      <c r="D24" s="55"/>
      <c r="E24" s="57"/>
      <c r="F24" s="45"/>
    </row>
    <row r="25" spans="1:7" ht="16.5">
      <c r="A25" s="94"/>
      <c r="B25" s="95"/>
      <c r="C25" s="90"/>
      <c r="D25" s="91" t="s">
        <v>17</v>
      </c>
      <c r="E25" s="96"/>
      <c r="F25" s="93" t="s">
        <v>14</v>
      </c>
    </row>
    <row r="26" spans="1:7" ht="16.5">
      <c r="A26" s="38"/>
      <c r="B26" s="53"/>
      <c r="C26" s="54"/>
      <c r="D26" s="55"/>
      <c r="E26" s="56"/>
      <c r="F26" s="58"/>
    </row>
    <row r="27" spans="1:7" ht="45" customHeight="1">
      <c r="A27" s="38"/>
      <c r="B27" s="112" t="s">
        <v>27</v>
      </c>
      <c r="C27" s="112"/>
      <c r="D27" s="112"/>
      <c r="E27" s="103"/>
      <c r="F27" s="45" t="s">
        <v>14</v>
      </c>
    </row>
    <row r="28" spans="1:7">
      <c r="A28" s="59" t="s">
        <v>18</v>
      </c>
      <c r="B28" s="60"/>
      <c r="C28" s="60"/>
      <c r="E28" s="53"/>
      <c r="F28" s="53"/>
    </row>
    <row r="29" spans="1:7">
      <c r="A29" s="60" t="s">
        <v>19</v>
      </c>
      <c r="B29" s="60"/>
      <c r="C29" s="60"/>
      <c r="E29" s="53"/>
      <c r="F29" s="53"/>
    </row>
    <row r="30" spans="1:7">
      <c r="A30" s="60"/>
      <c r="B30" s="60"/>
      <c r="C30" s="60"/>
      <c r="E30" s="53"/>
      <c r="F30" s="53"/>
    </row>
    <row r="31" spans="1:7">
      <c r="A31" s="60" t="s">
        <v>20</v>
      </c>
      <c r="B31" s="60"/>
      <c r="C31" s="60"/>
      <c r="E31" s="53"/>
      <c r="F31" s="53"/>
    </row>
    <row r="32" spans="1:7">
      <c r="A32" s="61"/>
      <c r="B32" s="61"/>
      <c r="C32" s="62"/>
      <c r="D32" s="38"/>
      <c r="F32" s="38"/>
    </row>
    <row r="33" spans="1:6">
      <c r="A33" s="61" t="s">
        <v>21</v>
      </c>
      <c r="B33" s="61"/>
      <c r="C33" s="62"/>
      <c r="D33" s="53"/>
      <c r="F33" s="38"/>
    </row>
    <row r="34" spans="1:6">
      <c r="A34" s="61"/>
      <c r="B34" s="61"/>
      <c r="C34" s="62"/>
      <c r="D34" s="38"/>
      <c r="F34" s="38"/>
    </row>
    <row r="35" spans="1:6" ht="13.5">
      <c r="A35" s="61"/>
      <c r="B35" s="60"/>
      <c r="C35" s="62"/>
      <c r="D35" s="63"/>
      <c r="F35" s="38"/>
    </row>
    <row r="36" spans="1:6" ht="15.75">
      <c r="A36" s="61"/>
      <c r="B36" s="64"/>
      <c r="C36" s="65"/>
      <c r="D36" s="66"/>
      <c r="E36" s="67"/>
      <c r="F36" s="68"/>
    </row>
    <row r="37" spans="1:6" ht="15.75">
      <c r="A37" s="61"/>
      <c r="B37" s="64"/>
      <c r="C37" s="65"/>
      <c r="D37" s="66"/>
      <c r="E37" s="67"/>
      <c r="F37" s="68"/>
    </row>
    <row r="38" spans="1:6" ht="15.75">
      <c r="A38" s="61"/>
      <c r="B38" s="64"/>
      <c r="C38" s="65"/>
      <c r="D38" s="66"/>
      <c r="E38" s="67"/>
      <c r="F38" s="68"/>
    </row>
    <row r="39" spans="1:6" ht="15.75">
      <c r="A39" s="61"/>
      <c r="B39" s="64"/>
      <c r="C39" s="69" t="s">
        <v>22</v>
      </c>
      <c r="D39" s="66"/>
      <c r="E39" s="67"/>
      <c r="F39" s="68"/>
    </row>
    <row r="40" spans="1:6" ht="15.75">
      <c r="A40" s="61"/>
      <c r="B40" s="64"/>
      <c r="C40" s="69" t="s">
        <v>23</v>
      </c>
      <c r="D40" s="66"/>
      <c r="E40" s="68"/>
      <c r="F40" s="70"/>
    </row>
    <row r="41" spans="1:6" ht="15.75">
      <c r="A41" s="61"/>
      <c r="B41" s="64"/>
      <c r="C41" s="69" t="s">
        <v>24</v>
      </c>
      <c r="D41" s="66"/>
      <c r="E41" s="68"/>
      <c r="F41" s="70"/>
    </row>
    <row r="42" spans="1:6" ht="15.75">
      <c r="A42" s="61"/>
      <c r="B42" s="64"/>
      <c r="C42" s="69" t="s">
        <v>25</v>
      </c>
      <c r="D42" s="66"/>
      <c r="E42" s="68"/>
      <c r="F42" s="70"/>
    </row>
    <row r="43" spans="1:6" ht="15.75">
      <c r="A43" s="38"/>
      <c r="C43" s="71"/>
      <c r="D43" s="66"/>
      <c r="E43" s="68"/>
      <c r="F43" s="70"/>
    </row>
    <row r="44" spans="1:6">
      <c r="A44" s="38"/>
      <c r="D44" s="72"/>
      <c r="E44" s="38"/>
    </row>
    <row r="45" spans="1:6">
      <c r="A45" s="38"/>
      <c r="D45" s="72"/>
      <c r="E45" s="38"/>
    </row>
    <row r="46" spans="1:6">
      <c r="A46" s="38"/>
      <c r="D46" s="72"/>
      <c r="E46" s="38"/>
    </row>
  </sheetData>
  <mergeCells count="5">
    <mergeCell ref="A7:F7"/>
    <mergeCell ref="A3:F3"/>
    <mergeCell ref="A5:F5"/>
    <mergeCell ref="B6:F6"/>
    <mergeCell ref="B27:D27"/>
  </mergeCells>
  <pageMargins left="0.7" right="0.7" top="0.75" bottom="0.75" header="0.3" footer="0.3"/>
  <pageSetup paperSize="9" scale="92" orientation="portrait" verticalDpi="1200" r:id="rId1"/>
  <headerFooter>
    <oddHeader>&amp;L&amp;8MISE EN ACCESSIBILITE ET  RENOVATION DES SALLES D'AUDIENCE ET DU HALL D'ENTREE  
AU TRIBUNAL JUDICIAIRE DE MULHOUSE SITE ATHENA
44 AVENUE ROBERT SCHUMAN  68100 MULHOUSE&amp;RPRO &amp; DCE Indice 1
LOT 01  DEMOLITION GROS_OEUVRE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 </vt:lpstr>
      <vt:lpstr>RECAPITULATION</vt:lpstr>
      <vt:lpstr>'DPGF '!_Toc182164543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</dc:creator>
  <cp:lastModifiedBy>Arthur RANGUIDAN</cp:lastModifiedBy>
  <cp:lastPrinted>2024-11-12T09:28:34Z</cp:lastPrinted>
  <dcterms:created xsi:type="dcterms:W3CDTF">2014-11-26T13:39:32Z</dcterms:created>
  <dcterms:modified xsi:type="dcterms:W3CDTF">2025-06-19T20:41:05Z</dcterms:modified>
</cp:coreProperties>
</file>